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Trade Log" sheetId="2" state="visible" r:id="rId2"/>
    <sheet xmlns:r="http://schemas.openxmlformats.org/officeDocument/2006/relationships" name="Watchlist" sheetId="3" state="visible" r:id="rId3"/>
    <sheet xmlns:r="http://schemas.openxmlformats.org/officeDocument/2006/relationships" name="Scorecard" sheetId="4" state="visible" r:id="rId4"/>
    <sheet xmlns:r="http://schemas.openxmlformats.org/officeDocument/2006/relationships" name="Review Log" sheetId="5" state="visible" r:id="rId5"/>
    <sheet xmlns:r="http://schemas.openxmlformats.org/officeDocument/2006/relationships" name="Summary Dashboard" sheetId="6" state="visible" r:id="rId6"/>
    <sheet xmlns:r="http://schemas.openxmlformats.org/officeDocument/2006/relationships" name="Version Note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2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Dividend Capture Pro — Trade Tracker</t>
        </is>
      </c>
    </row>
    <row r="2">
      <c r="A2" s="2" t="inlineStr">
        <is>
          <t>v1 — 2026-07-06</t>
        </is>
      </c>
    </row>
    <row r="3">
      <c r="A3" s="2" t="inlineStr"/>
    </row>
    <row r="4">
      <c r="A4" s="2" t="inlineStr">
        <is>
          <t>What this is: the logging and review tool taught in Chapter 12 of Dividend Capture Pro. One row per trade. A trade is over when the whole result is recorded and reviewed - not before.</t>
        </is>
      </c>
    </row>
    <row r="5">
      <c r="A5" s="2" t="inlineStr"/>
    </row>
    <row r="6">
      <c r="A6" s="2" t="inlineStr">
        <is>
          <t>The hierarchy (from the book): The brokerage record outranks this tracker. This tracker outranks your memory. Reconcile every row against your brokerage record; when they disagree, the record wins and the tracker gets fixed.</t>
        </is>
      </c>
    </row>
    <row r="7">
      <c r="A7" s="2" t="inlineStr"/>
    </row>
    <row r="8">
      <c r="A8" s="2" t="inlineStr">
        <is>
          <t>Tabs: Trade Log (the core) · Watchlist (candidates before review) · Scorecard (the selection checklist per candidate) · Review Log (every win and loss reviewed; a loss must buy a rule) · Summary Dashboard (computed totals only) · Version Notes.</t>
        </is>
      </c>
    </row>
    <row r="9">
      <c r="A9" s="2" t="inlineStr"/>
    </row>
    <row r="10">
      <c r="A10" s="2" t="inlineStr">
        <is>
          <t>Entry Cost and Exit Proceeds: for a single fill these equal shares x price (blank rows compute proceeds for you); for multi-lot or record-reconciled trades, type the actual totals from your brokerage record - the record outranks computed estimates. The example rows use actual brokerage totals.</t>
        </is>
      </c>
    </row>
    <row r="11">
      <c r="A11" s="2" t="inlineStr"/>
    </row>
    <row r="12">
      <c r="A12" s="2" t="inlineStr">
        <is>
          <t>The seven pre-filled rows are HISTORICAL EXAMPLES from the book - real trades, reconciled against the brokerage record (same IRA account). They are not recommendations. Delete them before entering your own trades.</t>
        </is>
      </c>
    </row>
    <row r="13">
      <c r="A13" s="2" t="inlineStr"/>
    </row>
    <row r="14">
      <c r="A14" s="2" t="inlineStr">
        <is>
          <t>From Dividend Capture Pro by Bob Wayne Ink. Educational material only — not personalized financial, investment, tax, or legal advice, and not a recommendation to buy, sell, or hold any security. Tools organize your work; they do not create trading success or remove risk. Markets involve risk, including loss. Past results do not predict future results. Consult qualified professionals before acting. https://dividendcapturepro.com/book-resources/ · Version 2026-07-06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2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11" customWidth="1" min="3" max="3"/>
    <col width="11" customWidth="1" min="4" max="4"/>
    <col width="8" customWidth="1" min="5" max="5"/>
    <col width="12" customWidth="1" min="6" max="6"/>
    <col width="14" customWidth="1" min="7" max="7"/>
    <col width="14" customWidth="1" min="8" max="8"/>
    <col width="12" customWidth="1" min="9" max="9"/>
    <col width="11" customWidth="1" min="10" max="10"/>
    <col width="11" customWidth="1" min="11" max="11"/>
    <col width="13" customWidth="1" min="12" max="12"/>
    <col width="8" customWidth="1" min="13" max="13"/>
    <col width="16" customWidth="1" min="14" max="14"/>
    <col width="12" customWidth="1" min="15" max="15"/>
    <col width="8" customWidth="1" min="16" max="16"/>
    <col width="46" customWidth="1" min="17" max="17"/>
    <col width="46" customWidth="1" min="18" max="18"/>
    <col width="16" customWidth="1" min="19" max="19"/>
  </cols>
  <sheetData>
    <row r="1">
      <c r="A1" s="3" t="inlineStr">
        <is>
          <t>Ticker</t>
        </is>
      </c>
      <c r="B1" s="3" t="inlineStr">
        <is>
          <t>Account</t>
        </is>
      </c>
      <c r="C1" s="3" t="inlineStr">
        <is>
          <t>Entry Date</t>
        </is>
      </c>
      <c r="D1" s="3" t="inlineStr">
        <is>
          <t>Entry Price</t>
        </is>
      </c>
      <c r="E1" s="3" t="inlineStr">
        <is>
          <t>Shares</t>
        </is>
      </c>
      <c r="F1" s="3" t="inlineStr">
        <is>
          <t>Entry Cost</t>
        </is>
      </c>
      <c r="G1" s="3" t="inlineStr">
        <is>
          <t>Ex-Dividend Date</t>
        </is>
      </c>
      <c r="H1" s="3" t="inlineStr">
        <is>
          <t>Dividend Pay Date</t>
        </is>
      </c>
      <c r="I1" s="3" t="inlineStr">
        <is>
          <t>Dividend Cash</t>
        </is>
      </c>
      <c r="J1" s="3" t="inlineStr">
        <is>
          <t>Exit Date</t>
        </is>
      </c>
      <c r="K1" s="3" t="inlineStr">
        <is>
          <t>Exit Price</t>
        </is>
      </c>
      <c r="L1" s="3" t="inlineStr">
        <is>
          <t>Exit Proceeds</t>
        </is>
      </c>
      <c r="M1" s="3" t="inlineStr">
        <is>
          <t>Fees</t>
        </is>
      </c>
      <c r="N1" s="3" t="inlineStr">
        <is>
          <t>Whole-Number Result</t>
        </is>
      </c>
      <c r="O1" s="3" t="inlineStr">
        <is>
          <t>Recovery Days</t>
        </is>
      </c>
      <c r="P1" s="3" t="inlineStr">
        <is>
          <t>Status</t>
        </is>
      </c>
      <c r="Q1" s="3" t="inlineStr">
        <is>
          <t>Notes</t>
        </is>
      </c>
      <c r="R1" s="3" t="inlineStr">
        <is>
          <t>Lesson Learned</t>
        </is>
      </c>
      <c r="S1" s="3" t="inlineStr">
        <is>
          <t>Verification Status</t>
        </is>
      </c>
    </row>
    <row r="2">
      <c r="A2" s="4" t="inlineStr">
        <is>
          <t>HISTORICAL EXAMPLES from the book — real trades, not recommendations. Delete before entering your own.</t>
        </is>
      </c>
    </row>
    <row r="3">
      <c r="A3" t="inlineStr">
        <is>
          <t>CION</t>
        </is>
      </c>
      <c r="B3" t="inlineStr">
        <is>
          <t>IRA (example)</t>
        </is>
      </c>
      <c r="C3" t="inlineStr">
        <is>
          <t>5/30/2025</t>
        </is>
      </c>
      <c r="D3" t="n">
        <v>9.728199999999999</v>
      </c>
      <c r="E3" t="n">
        <v>2525</v>
      </c>
      <c r="F3" t="n">
        <v>24563.72</v>
      </c>
      <c r="G3" t="inlineStr">
        <is>
          <t>6/2/2025</t>
        </is>
      </c>
      <c r="H3" t="inlineStr">
        <is>
          <t>6/16/2025</t>
        </is>
      </c>
      <c r="I3" t="n">
        <v>909</v>
      </c>
      <c r="J3" t="inlineStr">
        <is>
          <t>6/9/2025</t>
        </is>
      </c>
      <c r="K3" t="n">
        <v>9.0146</v>
      </c>
      <c r="L3" t="n">
        <v>22761.87</v>
      </c>
      <c r="M3" t="n">
        <v>0.42</v>
      </c>
      <c r="N3">
        <f>IF(AND(ISNUMBER(L3),ISNUMBER(F3),ISNUMBER(I3)),ROUND(L3-F3+I3-IF(ISNUMBER(M3),M3,0),2),"")</f>
        <v/>
      </c>
      <c r="O3">
        <f>IF(AND(ISNUMBER(DATEVALUE(J3)),ISNUMBER(DATEVALUE(C3))),DATEVALUE(J3)-DATEVALUE(C3),"")</f>
        <v/>
      </c>
      <c r="P3">
        <f>IF(J3="","Open",IF(N3&gt;0,"Win",IF(N3&lt;0,"Loss","Flat")))</f>
        <v/>
      </c>
      <c r="Q3" t="inlineStr">
        <is>
          <t>Two lots on 5/30 (blended price shown); actual brokerage cost entered. CSV-verified.</t>
        </is>
      </c>
      <c r="R3" t="inlineStr">
        <is>
          <t>Yield is not a thesis; sizing rule, not rotation; last-day entries get extra review.</t>
        </is>
      </c>
      <c r="S3" t="inlineStr">
        <is>
          <t>CSV-verified</t>
        </is>
      </c>
    </row>
    <row r="4">
      <c r="A4" t="inlineStr">
        <is>
          <t>PHK</t>
        </is>
      </c>
      <c r="B4" t="inlineStr">
        <is>
          <t>IRA (example)</t>
        </is>
      </c>
      <c r="C4" t="inlineStr">
        <is>
          <t>6/9/2025</t>
        </is>
      </c>
      <c r="D4" t="n">
        <v>4.8183</v>
      </c>
      <c r="E4" t="n">
        <v>2566</v>
      </c>
      <c r="F4" t="n">
        <v>12363.65</v>
      </c>
      <c r="G4" t="inlineStr">
        <is>
          <t>6/12/2025</t>
        </is>
      </c>
      <c r="H4" t="inlineStr">
        <is>
          <t>7/1/2025</t>
        </is>
      </c>
      <c r="I4" t="n">
        <v>123.17</v>
      </c>
      <c r="J4" t="inlineStr">
        <is>
          <t>6/17/2025</t>
        </is>
      </c>
      <c r="K4" t="n">
        <v>4.755</v>
      </c>
      <c r="L4" t="n">
        <v>12201.33</v>
      </c>
      <c r="M4" t="n">
        <v>0.43</v>
      </c>
      <c r="N4">
        <f>IF(AND(ISNUMBER(L4),ISNUMBER(F4),ISNUMBER(I4)),ROUND(L4-F4+I4-IF(ISNUMBER(M4),M4,0),2),"")</f>
        <v/>
      </c>
      <c r="O4">
        <f>IF(AND(ISNUMBER(DATEVALUE(J4)),ISNUMBER(DATEVALUE(C4))),DATEVALUE(J4)-DATEVALUE(C4),"")</f>
        <v/>
      </c>
      <c r="P4">
        <f>IF(J4="","Open",IF(N4&gt;0,"Win",IF(N4&lt;0,"Loss","Flat")))</f>
        <v/>
      </c>
      <c r="Q4" t="inlineStr">
        <is>
          <t>Entry completed across two fills 6/9-6/10 (blended price shown); actual cost entered. CSV-verified.</t>
        </is>
      </c>
      <c r="R4" t="inlineStr">
        <is>
          <t>Small dividends leave little room for friction.</t>
        </is>
      </c>
      <c r="S4" t="inlineStr">
        <is>
          <t>CSV-verified</t>
        </is>
      </c>
    </row>
    <row r="5">
      <c r="A5" t="inlineStr">
        <is>
          <t>BCAT</t>
        </is>
      </c>
      <c r="B5" t="inlineStr">
        <is>
          <t>IRA (example)</t>
        </is>
      </c>
      <c r="C5" t="inlineStr">
        <is>
          <t>6/10/2025</t>
        </is>
      </c>
      <c r="D5" t="n">
        <v>15.2999</v>
      </c>
      <c r="E5" t="n">
        <v>739</v>
      </c>
      <c r="F5" t="n">
        <v>11306.63</v>
      </c>
      <c r="G5" t="inlineStr">
        <is>
          <t>6/13/2025</t>
        </is>
      </c>
      <c r="H5" t="inlineStr">
        <is>
          <t>6/30/2025</t>
        </is>
      </c>
      <c r="I5" t="n">
        <v>205.59</v>
      </c>
      <c r="J5" t="inlineStr">
        <is>
          <t>6/17/2025</t>
        </is>
      </c>
      <c r="K5" t="n">
        <v>14.8501</v>
      </c>
      <c r="L5" t="n">
        <v>10974.22</v>
      </c>
      <c r="M5" t="n">
        <v>0.12</v>
      </c>
      <c r="N5">
        <f>IF(AND(ISNUMBER(L5),ISNUMBER(F5),ISNUMBER(I5)),ROUND(L5-F5+I5-IF(ISNUMBER(M5),M5,0),2),"")</f>
        <v/>
      </c>
      <c r="O5">
        <f>IF(AND(ISNUMBER(DATEVALUE(J5)),ISNUMBER(DATEVALUE(C5))),DATEVALUE(J5)-DATEVALUE(C5),"")</f>
        <v/>
      </c>
      <c r="P5">
        <f>IF(J5="","Open",IF(N5&gt;0,"Win",IF(N5&lt;0,"Loss","Flat")))</f>
        <v/>
      </c>
      <c r="Q5" t="inlineStr">
        <is>
          <t>BCAT trade #1. Remembered as a win until the brokerage record said otherwise. CSV-verified.</t>
        </is>
      </c>
      <c r="R5" t="inlineStr">
        <is>
          <t>Verify the fill, not the memory of it.</t>
        </is>
      </c>
      <c r="S5" t="inlineStr">
        <is>
          <t>CSV-verified</t>
        </is>
      </c>
    </row>
    <row r="6">
      <c r="A6" t="inlineStr">
        <is>
          <t>DX</t>
        </is>
      </c>
      <c r="B6" t="inlineStr">
        <is>
          <t>IRA (example)</t>
        </is>
      </c>
      <c r="C6" t="inlineStr">
        <is>
          <t>6/18/2025</t>
        </is>
      </c>
      <c r="D6" t="n">
        <v>12.21</v>
      </c>
      <c r="E6" t="n">
        <v>2022</v>
      </c>
      <c r="F6" t="n">
        <v>24688.62</v>
      </c>
      <c r="G6" t="inlineStr">
        <is>
          <t>6/23/2025</t>
        </is>
      </c>
      <c r="H6" t="inlineStr">
        <is>
          <t>7/1/2025</t>
        </is>
      </c>
      <c r="I6" t="n">
        <v>343.74</v>
      </c>
      <c r="J6" t="inlineStr">
        <is>
          <t>6/26/2025</t>
        </is>
      </c>
      <c r="K6" t="n">
        <v>12.21</v>
      </c>
      <c r="L6" t="n">
        <v>24688.62</v>
      </c>
      <c r="M6" t="n">
        <v>0.34</v>
      </c>
      <c r="N6">
        <f>IF(AND(ISNUMBER(L6),ISNUMBER(F6),ISNUMBER(I6)),ROUND(L6-F6+I6-IF(ISNUMBER(M6),M6,0),2),"")</f>
        <v/>
      </c>
      <c r="O6">
        <f>IF(AND(ISNUMBER(DATEVALUE(J6)),ISNUMBER(DATEVALUE(C6))),DATEVALUE(J6)-DATEVALUE(C6),"")</f>
        <v/>
      </c>
      <c r="P6">
        <f>IF(J6="","Open",IF(N6&gt;0,"Win",IF(N6&lt;0,"Loss","Flat")))</f>
        <v/>
      </c>
      <c r="Q6" t="inlineStr">
        <is>
          <t>The clean boring capture. CSV-verified.</t>
        </is>
      </c>
      <c r="R6" t="inlineStr">
        <is>
          <t>Boring can be good; a win still gets reviewed.</t>
        </is>
      </c>
      <c r="S6" t="inlineStr">
        <is>
          <t>CSV-verified</t>
        </is>
      </c>
    </row>
    <row r="7">
      <c r="A7" t="inlineStr">
        <is>
          <t>AGNC</t>
        </is>
      </c>
      <c r="B7" t="inlineStr">
        <is>
          <t>IRA (example)</t>
        </is>
      </c>
      <c r="C7" t="inlineStr">
        <is>
          <t>6/27/2025</t>
        </is>
      </c>
      <c r="D7" t="n">
        <v>9.3599</v>
      </c>
      <c r="E7" t="n">
        <v>2647</v>
      </c>
      <c r="F7" t="n">
        <v>24775.66</v>
      </c>
      <c r="G7" t="inlineStr">
        <is>
          <t>6/30/2025</t>
        </is>
      </c>
      <c r="H7" t="inlineStr">
        <is>
          <t>7/10/2025</t>
        </is>
      </c>
      <c r="I7" t="n">
        <v>317.64</v>
      </c>
      <c r="J7" t="inlineStr">
        <is>
          <t>7/1/2025</t>
        </is>
      </c>
      <c r="K7" t="n">
        <v>9.359999999999999</v>
      </c>
      <c r="L7" t="n">
        <v>24775.92</v>
      </c>
      <c r="M7" t="n">
        <v>0.44</v>
      </c>
      <c r="N7">
        <f>IF(AND(ISNUMBER(L7),ISNUMBER(F7),ISNUMBER(I7)),ROUND(L7-F7+I7-IF(ISNUMBER(M7),M7,0),2),"")</f>
        <v/>
      </c>
      <c r="O7">
        <f>IF(AND(ISNUMBER(DATEVALUE(J7)),ISNUMBER(DATEVALUE(C7))),DATEVALUE(J7)-DATEVALUE(C7),"")</f>
        <v/>
      </c>
      <c r="P7">
        <f>IF(J7="","Open",IF(N7&gt;0,"Win",IF(N7&lt;0,"Loss","Flat")))</f>
        <v/>
      </c>
      <c r="Q7" t="inlineStr">
        <is>
          <t>Essentially flat exit; fee gave back 18 cents of the dividend. CSV-verified.</t>
        </is>
      </c>
      <c r="R7" t="inlineStr">
        <is>
          <t>Last-session entries deserve caution even when they pay.</t>
        </is>
      </c>
      <c r="S7" t="inlineStr">
        <is>
          <t>CSV-verified</t>
        </is>
      </c>
    </row>
    <row r="8">
      <c r="A8" t="inlineStr">
        <is>
          <t>MSTY</t>
        </is>
      </c>
      <c r="B8" t="inlineStr">
        <is>
          <t>IRA (example)</t>
        </is>
      </c>
      <c r="C8" t="inlineStr">
        <is>
          <t>7/2/2025</t>
        </is>
      </c>
      <c r="D8" t="n">
        <v>21.3799</v>
      </c>
      <c r="E8" t="n">
        <v>1159</v>
      </c>
      <c r="F8" t="n">
        <v>24779.35</v>
      </c>
      <c r="G8" t="inlineStr">
        <is>
          <t>7/3/2025</t>
        </is>
      </c>
      <c r="H8" t="inlineStr">
        <is>
          <t>7/7/2025</t>
        </is>
      </c>
      <c r="I8" t="n">
        <v>1435.07</v>
      </c>
      <c r="J8" t="inlineStr">
        <is>
          <t>7/9/2025</t>
        </is>
      </c>
      <c r="K8" t="n">
        <v>21.38</v>
      </c>
      <c r="L8" t="n">
        <v>24779.42</v>
      </c>
      <c r="M8" t="n">
        <v>0.19</v>
      </c>
      <c r="N8">
        <f>IF(AND(ISNUMBER(L8),ISNUMBER(F8),ISNUMBER(I8)),ROUND(L8-F8+I8-IF(ISNUMBER(M8),M8,0),2),"")</f>
        <v/>
      </c>
      <c r="O8">
        <f>IF(AND(ISNUMBER(DATEVALUE(J8)),ISNUMBER(DATEVALUE(C8))),DATEVALUE(J8)-DATEVALUE(C8),"")</f>
        <v/>
      </c>
      <c r="P8">
        <f>IF(J8="","Open",IF(N8&gt;0,"Win",IF(N8&lt;0,"Loss","Flat")))</f>
        <v/>
      </c>
      <c r="Q8" t="inlineStr">
        <is>
          <t>Seven-day exception win — not a one-day capture. Exception drawer, not a template. CSV-verified.</t>
        </is>
      </c>
      <c r="R8" t="inlineStr">
        <is>
          <t>A winning exception does not become a rule.</t>
        </is>
      </c>
      <c r="S8" t="inlineStr">
        <is>
          <t>CSV-verified</t>
        </is>
      </c>
    </row>
    <row r="9">
      <c r="A9" t="inlineStr">
        <is>
          <t>BCAT</t>
        </is>
      </c>
      <c r="B9" t="inlineStr">
        <is>
          <t>IRA (example)</t>
        </is>
      </c>
      <c r="C9" t="inlineStr">
        <is>
          <t>7/10/2025</t>
        </is>
      </c>
      <c r="D9" t="n">
        <v>15.235</v>
      </c>
      <c r="E9" t="n">
        <v>1647</v>
      </c>
      <c r="F9" t="n">
        <v>25092.05</v>
      </c>
      <c r="G9" t="inlineStr">
        <is>
          <t>7/15/2025</t>
        </is>
      </c>
      <c r="H9" t="inlineStr">
        <is>
          <t>7/31/2025</t>
        </is>
      </c>
      <c r="I9" t="n">
        <v>453.72</v>
      </c>
      <c r="J9" t="inlineStr">
        <is>
          <t>7/24/2025</t>
        </is>
      </c>
      <c r="K9" t="n">
        <v>14.9001</v>
      </c>
      <c r="L9" t="n">
        <v>24540.46</v>
      </c>
      <c r="M9" t="n">
        <v>0.27</v>
      </c>
      <c r="N9">
        <f>IF(AND(ISNUMBER(L9),ISNUMBER(F9),ISNUMBER(I9)),ROUND(L9-F9+I9-IF(ISNUMBER(M9),M9,0),2),"")</f>
        <v/>
      </c>
      <c r="O9">
        <f>IF(AND(ISNUMBER(DATEVALUE(J9)),ISNUMBER(DATEVALUE(C9))),DATEVALUE(J9)-DATEVALUE(C9),"")</f>
        <v/>
      </c>
      <c r="P9">
        <f>IF(J9="","Open",IF(N9&gt;0,"Win",IF(N9&lt;0,"Loss","Flat")))</f>
        <v/>
      </c>
      <c r="Q9" t="inlineStr">
        <is>
          <t>BCAT trade #2. Same ticker does not mean safe ticker. CSV-verified.</t>
        </is>
      </c>
      <c r="R9" t="inlineStr">
        <is>
          <t>Same ticker does not mean safe ticker.</t>
        </is>
      </c>
      <c r="S9" t="inlineStr">
        <is>
          <t>CSV-verified</t>
        </is>
      </c>
    </row>
    <row r="10">
      <c r="L10">
        <f>IF(AND(ISNUMBER(K10),ISNUMBER(E10)),ROUND(K10*E10,2),"")</f>
        <v/>
      </c>
      <c r="N10">
        <f>IF(AND(ISNUMBER(L10),ISNUMBER(F10),ISNUMBER(I10)),ROUND(L10-F10+I10-IF(ISNUMBER(M10),M10,0),2),"")</f>
        <v/>
      </c>
      <c r="O10">
        <f>IF(AND(ISNUMBER(DATEVALUE(J10)),ISNUMBER(DATEVALUE(C10))),DATEVALUE(J10)-DATEVALUE(C10),"")</f>
        <v/>
      </c>
      <c r="P10">
        <f>IF(J10="","Open",IF(N10&gt;0,"Win",IF(N10&lt;0,"Loss","Flat")))</f>
        <v/>
      </c>
    </row>
    <row r="11">
      <c r="L11">
        <f>IF(AND(ISNUMBER(K11),ISNUMBER(E11)),ROUND(K11*E11,2),"")</f>
        <v/>
      </c>
      <c r="N11">
        <f>IF(AND(ISNUMBER(L11),ISNUMBER(F11),ISNUMBER(I11)),ROUND(L11-F11+I11-IF(ISNUMBER(M11),M11,0),2),"")</f>
        <v/>
      </c>
      <c r="O11">
        <f>IF(AND(ISNUMBER(DATEVALUE(J11)),ISNUMBER(DATEVALUE(C11))),DATEVALUE(J11)-DATEVALUE(C11),"")</f>
        <v/>
      </c>
      <c r="P11">
        <f>IF(J11="","Open",IF(N11&gt;0,"Win",IF(N11&lt;0,"Loss","Flat")))</f>
        <v/>
      </c>
    </row>
    <row r="12">
      <c r="L12">
        <f>IF(AND(ISNUMBER(K12),ISNUMBER(E12)),ROUND(K12*E12,2),"")</f>
        <v/>
      </c>
      <c r="N12">
        <f>IF(AND(ISNUMBER(L12),ISNUMBER(F12),ISNUMBER(I12)),ROUND(L12-F12+I12-IF(ISNUMBER(M12),M12,0),2),"")</f>
        <v/>
      </c>
      <c r="O12">
        <f>IF(AND(ISNUMBER(DATEVALUE(J12)),ISNUMBER(DATEVALUE(C12))),DATEVALUE(J12)-DATEVALUE(C12),"")</f>
        <v/>
      </c>
      <c r="P12">
        <f>IF(J12="","Open",IF(N12&gt;0,"Win",IF(N12&lt;0,"Loss","Flat")))</f>
        <v/>
      </c>
    </row>
    <row r="13">
      <c r="L13">
        <f>IF(AND(ISNUMBER(K13),ISNUMBER(E13)),ROUND(K13*E13,2),"")</f>
        <v/>
      </c>
      <c r="N13">
        <f>IF(AND(ISNUMBER(L13),ISNUMBER(F13),ISNUMBER(I13)),ROUND(L13-F13+I13-IF(ISNUMBER(M13),M13,0),2),"")</f>
        <v/>
      </c>
      <c r="O13">
        <f>IF(AND(ISNUMBER(DATEVALUE(J13)),ISNUMBER(DATEVALUE(C13))),DATEVALUE(J13)-DATEVALUE(C13),"")</f>
        <v/>
      </c>
      <c r="P13">
        <f>IF(J13="","Open",IF(N13&gt;0,"Win",IF(N13&lt;0,"Loss","Flat")))</f>
        <v/>
      </c>
    </row>
    <row r="14">
      <c r="L14">
        <f>IF(AND(ISNUMBER(K14),ISNUMBER(E14)),ROUND(K14*E14,2),"")</f>
        <v/>
      </c>
      <c r="N14">
        <f>IF(AND(ISNUMBER(L14),ISNUMBER(F14),ISNUMBER(I14)),ROUND(L14-F14+I14-IF(ISNUMBER(M14),M14,0),2),"")</f>
        <v/>
      </c>
      <c r="O14">
        <f>IF(AND(ISNUMBER(DATEVALUE(J14)),ISNUMBER(DATEVALUE(C14))),DATEVALUE(J14)-DATEVALUE(C14),"")</f>
        <v/>
      </c>
      <c r="P14">
        <f>IF(J14="","Open",IF(N14&gt;0,"Win",IF(N14&lt;0,"Loss","Flat")))</f>
        <v/>
      </c>
    </row>
    <row r="15">
      <c r="L15">
        <f>IF(AND(ISNUMBER(K15),ISNUMBER(E15)),ROUND(K15*E15,2),"")</f>
        <v/>
      </c>
      <c r="N15">
        <f>IF(AND(ISNUMBER(L15),ISNUMBER(F15),ISNUMBER(I15)),ROUND(L15-F15+I15-IF(ISNUMBER(M15),M15,0),2),"")</f>
        <v/>
      </c>
      <c r="O15">
        <f>IF(AND(ISNUMBER(DATEVALUE(J15)),ISNUMBER(DATEVALUE(C15))),DATEVALUE(J15)-DATEVALUE(C15),"")</f>
        <v/>
      </c>
      <c r="P15">
        <f>IF(J15="","Open",IF(N15&gt;0,"Win",IF(N15&lt;0,"Loss","Flat")))</f>
        <v/>
      </c>
    </row>
    <row r="16">
      <c r="L16">
        <f>IF(AND(ISNUMBER(K16),ISNUMBER(E16)),ROUND(K16*E16,2),"")</f>
        <v/>
      </c>
      <c r="N16">
        <f>IF(AND(ISNUMBER(L16),ISNUMBER(F16),ISNUMBER(I16)),ROUND(L16-F16+I16-IF(ISNUMBER(M16),M16,0),2),"")</f>
        <v/>
      </c>
      <c r="O16">
        <f>IF(AND(ISNUMBER(DATEVALUE(J16)),ISNUMBER(DATEVALUE(C16))),DATEVALUE(J16)-DATEVALUE(C16),"")</f>
        <v/>
      </c>
      <c r="P16">
        <f>IF(J16="","Open",IF(N16&gt;0,"Win",IF(N16&lt;0,"Loss","Flat")))</f>
        <v/>
      </c>
    </row>
    <row r="17">
      <c r="L17">
        <f>IF(AND(ISNUMBER(K17),ISNUMBER(E17)),ROUND(K17*E17,2),"")</f>
        <v/>
      </c>
      <c r="N17">
        <f>IF(AND(ISNUMBER(L17),ISNUMBER(F17),ISNUMBER(I17)),ROUND(L17-F17+I17-IF(ISNUMBER(M17),M17,0),2),"")</f>
        <v/>
      </c>
      <c r="O17">
        <f>IF(AND(ISNUMBER(DATEVALUE(J17)),ISNUMBER(DATEVALUE(C17))),DATEVALUE(J17)-DATEVALUE(C17),"")</f>
        <v/>
      </c>
      <c r="P17">
        <f>IF(J17="","Open",IF(N17&gt;0,"Win",IF(N17&lt;0,"Loss","Flat")))</f>
        <v/>
      </c>
    </row>
    <row r="18">
      <c r="L18">
        <f>IF(AND(ISNUMBER(K18),ISNUMBER(E18)),ROUND(K18*E18,2),"")</f>
        <v/>
      </c>
      <c r="N18">
        <f>IF(AND(ISNUMBER(L18),ISNUMBER(F18),ISNUMBER(I18)),ROUND(L18-F18+I18-IF(ISNUMBER(M18),M18,0),2),"")</f>
        <v/>
      </c>
      <c r="O18">
        <f>IF(AND(ISNUMBER(DATEVALUE(J18)),ISNUMBER(DATEVALUE(C18))),DATEVALUE(J18)-DATEVALUE(C18),"")</f>
        <v/>
      </c>
      <c r="P18">
        <f>IF(J18="","Open",IF(N18&gt;0,"Win",IF(N18&lt;0,"Loss","Flat")))</f>
        <v/>
      </c>
    </row>
    <row r="19">
      <c r="L19">
        <f>IF(AND(ISNUMBER(K19),ISNUMBER(E19)),ROUND(K19*E19,2),"")</f>
        <v/>
      </c>
      <c r="N19">
        <f>IF(AND(ISNUMBER(L19),ISNUMBER(F19),ISNUMBER(I19)),ROUND(L19-F19+I19-IF(ISNUMBER(M19),M19,0),2),"")</f>
        <v/>
      </c>
      <c r="O19">
        <f>IF(AND(ISNUMBER(DATEVALUE(J19)),ISNUMBER(DATEVALUE(C19))),DATEVALUE(J19)-DATEVALUE(C19),"")</f>
        <v/>
      </c>
      <c r="P19">
        <f>IF(J19="","Open",IF(N19&gt;0,"Win",IF(N19&lt;0,"Loss","Flat")))</f>
        <v/>
      </c>
    </row>
    <row r="20">
      <c r="L20">
        <f>IF(AND(ISNUMBER(K20),ISNUMBER(E20)),ROUND(K20*E20,2),"")</f>
        <v/>
      </c>
      <c r="N20">
        <f>IF(AND(ISNUMBER(L20),ISNUMBER(F20),ISNUMBER(I20)),ROUND(L20-F20+I20-IF(ISNUMBER(M20),M20,0),2),"")</f>
        <v/>
      </c>
      <c r="O20">
        <f>IF(AND(ISNUMBER(DATEVALUE(J20)),ISNUMBER(DATEVALUE(C20))),DATEVALUE(J20)-DATEVALUE(C20),"")</f>
        <v/>
      </c>
      <c r="P20">
        <f>IF(J20="","Open",IF(N20&gt;0,"Win",IF(N20&lt;0,"Loss","Flat")))</f>
        <v/>
      </c>
    </row>
    <row r="21">
      <c r="L21">
        <f>IF(AND(ISNUMBER(K21),ISNUMBER(E21)),ROUND(K21*E21,2),"")</f>
        <v/>
      </c>
      <c r="N21">
        <f>IF(AND(ISNUMBER(L21),ISNUMBER(F21),ISNUMBER(I21)),ROUND(L21-F21+I21-IF(ISNUMBER(M21),M21,0),2),"")</f>
        <v/>
      </c>
      <c r="O21">
        <f>IF(AND(ISNUMBER(DATEVALUE(J21)),ISNUMBER(DATEVALUE(C21))),DATEVALUE(J21)-DATEVALUE(C21),"")</f>
        <v/>
      </c>
      <c r="P21">
        <f>IF(J21="","Open",IF(N21&gt;0,"Win",IF(N21&lt;0,"Loss","Flat")))</f>
        <v/>
      </c>
    </row>
    <row r="22">
      <c r="L22">
        <f>IF(AND(ISNUMBER(K22),ISNUMBER(E22)),ROUND(K22*E22,2),"")</f>
        <v/>
      </c>
      <c r="N22">
        <f>IF(AND(ISNUMBER(L22),ISNUMBER(F22),ISNUMBER(I22)),ROUND(L22-F22+I22-IF(ISNUMBER(M22),M22,0),2),"")</f>
        <v/>
      </c>
      <c r="O22">
        <f>IF(AND(ISNUMBER(DATEVALUE(J22)),ISNUMBER(DATEVALUE(C22))),DATEVALUE(J22)-DATEVALUE(C22),"")</f>
        <v/>
      </c>
      <c r="P22">
        <f>IF(J22="","Open",IF(N22&gt;0,"Win",IF(N22&lt;0,"Loss","Flat")))</f>
        <v/>
      </c>
    </row>
    <row r="23">
      <c r="L23">
        <f>IF(AND(ISNUMBER(K23),ISNUMBER(E23)),ROUND(K23*E23,2),"")</f>
        <v/>
      </c>
      <c r="N23">
        <f>IF(AND(ISNUMBER(L23),ISNUMBER(F23),ISNUMBER(I23)),ROUND(L23-F23+I23-IF(ISNUMBER(M23),M23,0),2),"")</f>
        <v/>
      </c>
      <c r="O23">
        <f>IF(AND(ISNUMBER(DATEVALUE(J23)),ISNUMBER(DATEVALUE(C23))),DATEVALUE(J23)-DATEVALUE(C23),"")</f>
        <v/>
      </c>
      <c r="P23">
        <f>IF(J23="","Open",IF(N23&gt;0,"Win",IF(N23&lt;0,"Loss","Flat")))</f>
        <v/>
      </c>
    </row>
    <row r="24">
      <c r="L24">
        <f>IF(AND(ISNUMBER(K24),ISNUMBER(E24)),ROUND(K24*E24,2),"")</f>
        <v/>
      </c>
      <c r="N24">
        <f>IF(AND(ISNUMBER(L24),ISNUMBER(F24),ISNUMBER(I24)),ROUND(L24-F24+I24-IF(ISNUMBER(M24),M24,0),2),"")</f>
        <v/>
      </c>
      <c r="O24">
        <f>IF(AND(ISNUMBER(DATEVALUE(J24)),ISNUMBER(DATEVALUE(C24))),DATEVALUE(J24)-DATEVALUE(C24),"")</f>
        <v/>
      </c>
      <c r="P24">
        <f>IF(J24="","Open",IF(N24&gt;0,"Win",IF(N24&lt;0,"Loss","Flat")))</f>
        <v/>
      </c>
    </row>
    <row r="25">
      <c r="L25">
        <f>IF(AND(ISNUMBER(K25),ISNUMBER(E25)),ROUND(K25*E25,2),"")</f>
        <v/>
      </c>
      <c r="N25">
        <f>IF(AND(ISNUMBER(L25),ISNUMBER(F25),ISNUMBER(I25)),ROUND(L25-F25+I25-IF(ISNUMBER(M25),M25,0),2),"")</f>
        <v/>
      </c>
      <c r="O25">
        <f>IF(AND(ISNUMBER(DATEVALUE(J25)),ISNUMBER(DATEVALUE(C25))),DATEVALUE(J25)-DATEVALUE(C25),"")</f>
        <v/>
      </c>
      <c r="P25">
        <f>IF(J25="","Open",IF(N25&gt;0,"Win",IF(N25&lt;0,"Loss","Flat")))</f>
        <v/>
      </c>
    </row>
    <row r="26">
      <c r="L26">
        <f>IF(AND(ISNUMBER(K26),ISNUMBER(E26)),ROUND(K26*E26,2),"")</f>
        <v/>
      </c>
      <c r="N26">
        <f>IF(AND(ISNUMBER(L26),ISNUMBER(F26),ISNUMBER(I26)),ROUND(L26-F26+I26-IF(ISNUMBER(M26),M26,0),2),"")</f>
        <v/>
      </c>
      <c r="O26">
        <f>IF(AND(ISNUMBER(DATEVALUE(J26)),ISNUMBER(DATEVALUE(C26))),DATEVALUE(J26)-DATEVALUE(C26),"")</f>
        <v/>
      </c>
      <c r="P26">
        <f>IF(J26="","Open",IF(N26&gt;0,"Win",IF(N26&lt;0,"Loss","Flat")))</f>
        <v/>
      </c>
    </row>
    <row r="27">
      <c r="L27">
        <f>IF(AND(ISNUMBER(K27),ISNUMBER(E27)),ROUND(K27*E27,2),"")</f>
        <v/>
      </c>
      <c r="N27">
        <f>IF(AND(ISNUMBER(L27),ISNUMBER(F27),ISNUMBER(I27)),ROUND(L27-F27+I27-IF(ISNUMBER(M27),M27,0),2),"")</f>
        <v/>
      </c>
      <c r="O27">
        <f>IF(AND(ISNUMBER(DATEVALUE(J27)),ISNUMBER(DATEVALUE(C27))),DATEVALUE(J27)-DATEVALUE(C27),"")</f>
        <v/>
      </c>
      <c r="P27">
        <f>IF(J27="","Open",IF(N27&gt;0,"Win",IF(N27&lt;0,"Loss","Flat")))</f>
        <v/>
      </c>
    </row>
    <row r="28">
      <c r="L28">
        <f>IF(AND(ISNUMBER(K28),ISNUMBER(E28)),ROUND(K28*E28,2),"")</f>
        <v/>
      </c>
      <c r="N28">
        <f>IF(AND(ISNUMBER(L28),ISNUMBER(F28),ISNUMBER(I28)),ROUND(L28-F28+I28-IF(ISNUMBER(M28),M28,0),2),"")</f>
        <v/>
      </c>
      <c r="O28">
        <f>IF(AND(ISNUMBER(DATEVALUE(J28)),ISNUMBER(DATEVALUE(C28))),DATEVALUE(J28)-DATEVALUE(C28),"")</f>
        <v/>
      </c>
      <c r="P28">
        <f>IF(J28="","Open",IF(N28&gt;0,"Win",IF(N28&lt;0,"Loss","Flat")))</f>
        <v/>
      </c>
    </row>
    <row r="29">
      <c r="L29">
        <f>IF(AND(ISNUMBER(K29),ISNUMBER(E29)),ROUND(K29*E29,2),"")</f>
        <v/>
      </c>
      <c r="N29">
        <f>IF(AND(ISNUMBER(L29),ISNUMBER(F29),ISNUMBER(I29)),ROUND(L29-F29+I29-IF(ISNUMBER(M29),M29,0),2),"")</f>
        <v/>
      </c>
      <c r="O29">
        <f>IF(AND(ISNUMBER(DATEVALUE(J29)),ISNUMBER(DATEVALUE(C29))),DATEVALUE(J29)-DATEVALUE(C29),"")</f>
        <v/>
      </c>
      <c r="P29">
        <f>IF(J29="","Open",IF(N29&gt;0,"Win",IF(N29&lt;0,"Loss","Flat")))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>
      <c r="A1" s="3" t="inlineStr">
        <is>
          <t>Ticker</t>
        </is>
      </c>
      <c r="B1" s="3" t="inlineStr">
        <is>
          <t>Vehicle Type</t>
        </is>
      </c>
      <c r="C1" s="3" t="inlineStr">
        <is>
          <t>Next Ex-Date</t>
        </is>
      </c>
      <c r="D1" s="3" t="inlineStr">
        <is>
          <t>Declared Per-Share</t>
        </is>
      </c>
      <c r="E1" s="3" t="inlineStr">
        <is>
          <t>Source Checked (Y/N)</t>
        </is>
      </c>
      <c r="F1" s="3" t="inlineStr">
        <is>
          <t>Gauntlet Status (Reject/Watch/Candidate)</t>
        </is>
      </c>
      <c r="G1" s="3" t="inlineStr">
        <is>
          <t>Notes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</cols>
  <sheetData>
    <row r="1">
      <c r="A1" t="inlineStr">
        <is>
          <t>Candidate ticker:</t>
        </is>
      </c>
      <c r="B1" s="4" t="inlineStr">
        <is>
          <t>Answer / Evidence</t>
        </is>
      </c>
    </row>
    <row r="2">
      <c r="A2" t="inlineStr">
        <is>
          <t>1. Vehicle understood? (If not, stop.)</t>
        </is>
      </c>
    </row>
    <row r="3">
      <c r="A3" t="inlineStr">
        <is>
          <t>2. Yield explainable, not extreme?</t>
        </is>
      </c>
    </row>
    <row r="4">
      <c r="A4" t="inlineStr">
        <is>
          <t>3. Recovery history studied (not assumed)?</t>
        </is>
      </c>
    </row>
    <row r="5">
      <c r="A5" t="inlineStr">
        <is>
          <t>4. Liquidity adequate (volume/spread)?</t>
        </is>
      </c>
    </row>
    <row r="6">
      <c r="A6" t="inlineStr">
        <is>
          <t>5. Price trend stable or rising?</t>
        </is>
      </c>
    </row>
    <row r="7">
      <c r="A7" t="inlineStr">
        <is>
          <t>6. Dividend/distribution safety researched?</t>
        </is>
      </c>
    </row>
    <row r="8">
      <c r="A8" t="inlineStr">
        <is>
          <t>7. Calendar risk checked (earnings/news/events)?</t>
        </is>
      </c>
    </row>
    <row r="9">
      <c r="A9" t="inlineStr">
        <is>
          <t>8. Account fit confirmed (IRA-first)?</t>
        </is>
      </c>
    </row>
    <row r="10">
      <c r="A10" t="inlineStr">
        <is>
          <t>9. Exit plan written before entry?</t>
        </is>
      </c>
    </row>
    <row r="11">
      <c r="A11" t="inlineStr">
        <is>
          <t>DECISION: Reject / Watch / Candidate</t>
        </is>
      </c>
    </row>
    <row r="12">
      <c r="A12" t="inlineStr">
        <is>
          <t>Reminder: passing grants admission to a written plan - never a guarantee.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  <col width="24" customWidth="1" min="6" max="6"/>
    <col width="24" customWidth="1" min="7" max="7"/>
    <col width="24" customWidth="1" min="8" max="8"/>
  </cols>
  <sheetData>
    <row r="1">
      <c r="A1" s="3" t="inlineStr">
        <is>
          <t>Ticker</t>
        </is>
      </c>
      <c r="B1" s="3" t="inlineStr">
        <is>
          <t>Exit Date</t>
        </is>
      </c>
      <c r="C1" s="3" t="inlineStr">
        <is>
          <t>Win/Loss</t>
        </is>
      </c>
      <c r="D1" s="3" t="inlineStr">
        <is>
          <t>What the plan said</t>
        </is>
      </c>
      <c r="E1" s="3" t="inlineStr">
        <is>
          <t>What actually happened</t>
        </is>
      </c>
      <c r="F1" s="3" t="inlineStr">
        <is>
          <t>Exit rule honored? (Y/N)</t>
        </is>
      </c>
      <c r="G1" s="3" t="inlineStr">
        <is>
          <t>Rule bought / rule confirmed (required)</t>
        </is>
      </c>
      <c r="H1" s="3" t="inlineStr">
        <is>
          <t>Ticker sentence (Queue/Caution/Benched)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</cols>
  <sheetData>
    <row r="1">
      <c r="A1" s="4" t="inlineStr">
        <is>
          <t>Summary Dashboard (computed from Trade Log; no projections)</t>
        </is>
      </c>
    </row>
    <row r="2"/>
    <row r="3">
      <c r="A3" t="inlineStr">
        <is>
          <t>Closed trades</t>
        </is>
      </c>
      <c r="B3">
        <f>COUNTIF('Trade Log'!P3:P200,"Win")+COUNTIF('Trade Log'!P3:P200,"Loss")+COUNTIF('Trade Log'!P3:P200,"Flat")</f>
        <v/>
      </c>
    </row>
    <row r="4">
      <c r="A4" t="inlineStr">
        <is>
          <t>Wins</t>
        </is>
      </c>
      <c r="B4">
        <f>COUNTIF('Trade Log'!P3:P200,"Win")</f>
        <v/>
      </c>
    </row>
    <row r="5">
      <c r="A5" t="inlineStr">
        <is>
          <t>Losses</t>
        </is>
      </c>
      <c r="B5">
        <f>COUNTIF('Trade Log'!P3:P200,"Loss")</f>
        <v/>
      </c>
    </row>
    <row r="6">
      <c r="A6" t="inlineStr">
        <is>
          <t>Net whole-number result</t>
        </is>
      </c>
      <c r="B6">
        <f>ROUND(SUM('Trade Log'!N3:N200),2)</f>
        <v/>
      </c>
    </row>
    <row r="7">
      <c r="A7" t="inlineStr">
        <is>
          <t>Fastest recovery (days)</t>
        </is>
      </c>
      <c r="B7">
        <f>MIN('Trade Log'!O3:O200)</f>
        <v/>
      </c>
    </row>
    <row r="8">
      <c r="A8" t="inlineStr">
        <is>
          <t>Slowest recovery (days)</t>
        </is>
      </c>
      <c r="B8">
        <f>MAX('Trade Log'!O3:O200)</f>
        <v/>
      </c>
    </row>
    <row r="9">
      <c r="A9" t="inlineStr">
        <is>
          <t>Average recovery (days)</t>
        </is>
      </c>
      <c r="B9">
        <f>ROUND(AVERAGE('Trade Log'!O3:O200),2)</f>
        <v/>
      </c>
    </row>
    <row r="10"/>
    <row r="11">
      <c r="A11" t="inlineStr">
        <is>
          <t>Note: with the seven example rows loaded, this dashboard should show 3 wins, 4 losses, net +937.88, and recovery days from 4 to 14. If it doesn't, check your app's formula compatibility before trusting any of your own rows.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4" t="inlineStr">
        <is>
          <t>Version Notes</t>
        </is>
      </c>
    </row>
    <row r="2">
      <c r="A2" t="inlineStr">
        <is>
          <t>v1 - 2026-07-06 - Initial release. Sample rows reconciled against the brokerage record (DCP-8A/8C verification).</t>
        </is>
      </c>
    </row>
    <row r="3"/>
    <row r="4">
      <c r="A4" t="inlineStr">
        <is>
          <t>Newest version always at: https://dividendcapturepro.com/book-resources/</t>
        </is>
      </c>
    </row>
    <row r="5">
      <c r="A5" t="inlineStr">
        <is>
          <t>v1.1 - 2026-08-16 - chapter references updated after a new Chapter 6 was added (old Ch 6-13 are now 7-14).</t>
        </is>
      </c>
    </row>
    <row r="6">
      <c r="A6" t="inlineStr">
        <is>
          <t>v1.2 - 2026-08-21 - attribution updated to Bob Wayne Ink.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2026-07-07T03:15:44Z</dcterms:created>
  <dcterms:modified xmlns:dcterms="http://purl.org/dc/terms/" xmlns:xsi="http://www.w3.org/2001/XMLSchema-instance" xsi:type="dcterms:W3CDTF">2026-08-21T22:31:49Z</dcterms:modified>
</cp:coreProperties>
</file>